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0" yWindow="330" windowWidth="20775" windowHeight="10740"/>
  </bookViews>
  <sheets>
    <sheet name="BMJ Product List" sheetId="1" r:id="rId1"/>
    <sheet name="Standard Collection" sheetId="2" r:id="rId2"/>
    <sheet name="Standard A Collection" sheetId="3" r:id="rId3"/>
    <sheet name="Premier Collection" sheetId="4" r:id="rId4"/>
  </sheets>
  <calcPr calcId="145621"/>
</workbook>
</file>

<file path=xl/calcChain.xml><?xml version="1.0" encoding="utf-8"?>
<calcChain xmlns="http://schemas.openxmlformats.org/spreadsheetml/2006/main">
  <c r="C41" i="4" l="1"/>
  <c r="C40" i="4"/>
  <c r="C39" i="4"/>
  <c r="C37" i="4"/>
  <c r="C36" i="4"/>
  <c r="C35" i="4"/>
  <c r="C34" i="4"/>
  <c r="C32" i="4"/>
  <c r="C31" i="4"/>
  <c r="C30" i="4"/>
  <c r="C29" i="4"/>
  <c r="C26" i="4"/>
  <c r="C25" i="4"/>
  <c r="C23" i="4"/>
  <c r="C22" i="4"/>
  <c r="C21" i="4"/>
  <c r="C20" i="4"/>
  <c r="C19" i="4"/>
  <c r="C18" i="4"/>
  <c r="C17" i="4"/>
  <c r="C16" i="4"/>
  <c r="C15" i="4"/>
  <c r="C14" i="4"/>
  <c r="C13" i="4"/>
  <c r="C11" i="4"/>
  <c r="C9" i="4"/>
  <c r="C7" i="4"/>
  <c r="C6" i="4"/>
  <c r="C4" i="4"/>
  <c r="C3" i="4"/>
  <c r="C2" i="4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4" i="3"/>
  <c r="C3" i="3"/>
  <c r="C2" i="3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/>
  <c r="C3" i="2"/>
  <c r="C2" i="2"/>
</calcChain>
</file>

<file path=xl/sharedStrings.xml><?xml version="1.0" encoding="utf-8"?>
<sst xmlns="http://schemas.openxmlformats.org/spreadsheetml/2006/main" count="537" uniqueCount="189">
  <si>
    <t>BMJ Content</t>
  </si>
  <si>
    <t>Link to Further Information</t>
  </si>
  <si>
    <t>The BMJ</t>
  </si>
  <si>
    <t>https://www.bmj.com/</t>
  </si>
  <si>
    <t>BMJ Journals</t>
  </si>
  <si>
    <t>https://journals.bmj.com/</t>
  </si>
  <si>
    <t>BMJ Journals - Standard Collection</t>
  </si>
  <si>
    <t>See tab 2</t>
  </si>
  <si>
    <t>BMJ Journals - Standard A Collection</t>
  </si>
  <si>
    <t>See tab 3</t>
  </si>
  <si>
    <t>BMJ Journals - Premier Collection</t>
  </si>
  <si>
    <t>See tab 4</t>
  </si>
  <si>
    <t>BMJ Case Reports</t>
  </si>
  <si>
    <t>https://casereports.bmj.com/pages/about/</t>
  </si>
  <si>
    <t xml:space="preserve">BMJ Best Practice </t>
  </si>
  <si>
    <t>https://bestpractice.bmj.com/info/about-us/</t>
  </si>
  <si>
    <t>BMJ Learning</t>
  </si>
  <si>
    <t>https://new-learning.bmj.com/</t>
  </si>
  <si>
    <t>Standard Collection</t>
  </si>
  <si>
    <t>Journal Acronym</t>
  </si>
  <si>
    <t>URL</t>
  </si>
  <si>
    <t>Online ISSN</t>
  </si>
  <si>
    <t>Specialty Category</t>
  </si>
  <si>
    <t>Frequency</t>
  </si>
  <si>
    <t>Impact Factor</t>
  </si>
  <si>
    <t>ADC: Education &amp; Practice</t>
  </si>
  <si>
    <t>EP</t>
  </si>
  <si>
    <t>1743-0593</t>
  </si>
  <si>
    <t>Paediatrics</t>
  </si>
  <si>
    <t>Bi-monthly</t>
  </si>
  <si>
    <t>ADC: Fetal &amp; Neonatal</t>
  </si>
  <si>
    <t>FNN</t>
  </si>
  <si>
    <t>1468-2052</t>
  </si>
  <si>
    <t>Annals of the Rheumatic Diseases</t>
  </si>
  <si>
    <t>ARD</t>
  </si>
  <si>
    <t>1468-2060</t>
  </si>
  <si>
    <t>Rheumatology</t>
  </si>
  <si>
    <t>Monthly</t>
  </si>
  <si>
    <t>Archives of Disease in Childhood</t>
  </si>
  <si>
    <t>ADC</t>
  </si>
  <si>
    <t>http://adc.bmj.com</t>
  </si>
  <si>
    <t>1468-2044</t>
  </si>
  <si>
    <t>BMJ Evidence-Based Medicine</t>
  </si>
  <si>
    <t>BMJ EBM</t>
  </si>
  <si>
    <t>2515-4478</t>
  </si>
  <si>
    <t>General Medicine</t>
  </si>
  <si>
    <t>BMJ Quality &amp; Safety</t>
  </si>
  <si>
    <t>BMJ QS</t>
  </si>
  <si>
    <t>2044-5423</t>
  </si>
  <si>
    <t>Public health</t>
  </si>
  <si>
    <t>British Journal of Ophthalmology</t>
  </si>
  <si>
    <t>BJO</t>
  </si>
  <si>
    <t>1468-2079</t>
  </si>
  <si>
    <t>Ophthalmology</t>
  </si>
  <si>
    <t>British Journal of Sports Medicine</t>
  </si>
  <si>
    <t>BJSM</t>
  </si>
  <si>
    <t>1473-0480</t>
  </si>
  <si>
    <t>Sports and Exercise Medicine</t>
  </si>
  <si>
    <t>Bi-weekly</t>
  </si>
  <si>
    <t>Emergency Medicine Journal</t>
  </si>
  <si>
    <t>EMJ</t>
  </si>
  <si>
    <t>1472-0213</t>
  </si>
  <si>
    <t>Emergency Medicine</t>
  </si>
  <si>
    <t>Evidence-Based Mental Health</t>
  </si>
  <si>
    <t>EBMH</t>
  </si>
  <si>
    <t>1468-960X</t>
  </si>
  <si>
    <t>Psychiatry</t>
  </si>
  <si>
    <t>Evidence-Based Nursing</t>
  </si>
  <si>
    <t>EBN</t>
  </si>
  <si>
    <t>1468-9618</t>
  </si>
  <si>
    <t>Nursing</t>
  </si>
  <si>
    <t>Quarterly</t>
  </si>
  <si>
    <t>Frontline Gastroenterology</t>
  </si>
  <si>
    <t>FG</t>
  </si>
  <si>
    <t>2041-4145</t>
  </si>
  <si>
    <t>Gastroenterology</t>
  </si>
  <si>
    <t>Gut</t>
  </si>
  <si>
    <t>GUT</t>
  </si>
  <si>
    <t>1468-3288</t>
  </si>
  <si>
    <t>Heart</t>
  </si>
  <si>
    <t>HEART</t>
  </si>
  <si>
    <t>1468-201X</t>
  </si>
  <si>
    <t>Cardiology</t>
  </si>
  <si>
    <t>Injury Prevention</t>
  </si>
  <si>
    <t>IP</t>
  </si>
  <si>
    <t>1475-5785</t>
  </si>
  <si>
    <t>Public Health</t>
  </si>
  <si>
    <t>Journal of Clinical Pathology</t>
  </si>
  <si>
    <t>JCP</t>
  </si>
  <si>
    <t>1472-4146</t>
  </si>
  <si>
    <t>Pathology</t>
  </si>
  <si>
    <t>Journal of Epidemiology &amp; Community Health</t>
  </si>
  <si>
    <t>JECH</t>
  </si>
  <si>
    <t>1470-2738</t>
  </si>
  <si>
    <t>Journal of Medical Ethics</t>
  </si>
  <si>
    <t>JME</t>
  </si>
  <si>
    <t>1473-4257</t>
  </si>
  <si>
    <t>Ethics</t>
  </si>
  <si>
    <t>Journal of Medical Genetics</t>
  </si>
  <si>
    <t>JMG</t>
  </si>
  <si>
    <t>1468-6244</t>
  </si>
  <si>
    <t>Genetics</t>
  </si>
  <si>
    <t>Journal of NeuroInterventional Surgery</t>
  </si>
  <si>
    <t>JNIS</t>
  </si>
  <si>
    <t>1759-8486</t>
  </si>
  <si>
    <t>Neuroscience</t>
  </si>
  <si>
    <t>Journal of Neurology, Neurosurgery &amp; Psychiatry</t>
  </si>
  <si>
    <t>JNNP</t>
  </si>
  <si>
    <t>1468-330X</t>
  </si>
  <si>
    <t>Neurology</t>
  </si>
  <si>
    <t>Medical Humanities</t>
  </si>
  <si>
    <t>MH</t>
  </si>
  <si>
    <t>1473-4265</t>
  </si>
  <si>
    <t>Bi-annually</t>
  </si>
  <si>
    <t>Occupational and Environmental Medicine</t>
  </si>
  <si>
    <t>OEM</t>
  </si>
  <si>
    <t>1470-7926</t>
  </si>
  <si>
    <t>Occupational Medicine</t>
  </si>
  <si>
    <t>Postgraduate Medical Journal</t>
  </si>
  <si>
    <t>PMJ</t>
  </si>
  <si>
    <t>1469-0756</t>
  </si>
  <si>
    <t>Practical Neurology</t>
  </si>
  <si>
    <t>PN</t>
  </si>
  <si>
    <t>1474-7766</t>
  </si>
  <si>
    <t>Sexually Transmitted Infections</t>
  </si>
  <si>
    <t>STI</t>
  </si>
  <si>
    <t>1472-3263</t>
  </si>
  <si>
    <t>Sexual and Reproductive Medicine</t>
  </si>
  <si>
    <t>Thorax</t>
  </si>
  <si>
    <t>THORAX</t>
  </si>
  <si>
    <t>1468-3296</t>
  </si>
  <si>
    <t>Respiratory Medicine</t>
  </si>
  <si>
    <t>Tobacco Control</t>
  </si>
  <si>
    <t>TC</t>
  </si>
  <si>
    <t>1468-3318</t>
  </si>
  <si>
    <t>B-monthly</t>
  </si>
  <si>
    <t>Standard A Collection</t>
  </si>
  <si>
    <t>International Journal of Gynecological Cancer</t>
  </si>
  <si>
    <t>IJGC</t>
  </si>
  <si>
    <t>http://ijgc.bmj.com</t>
  </si>
  <si>
    <t>1525-1438</t>
  </si>
  <si>
    <t>Oncology</t>
  </si>
  <si>
    <t>9x/year</t>
  </si>
  <si>
    <t>Regional Anesthesia &amp; Pain Medicine</t>
  </si>
  <si>
    <t>RAPM</t>
  </si>
  <si>
    <t>http://rapm.bmj.com</t>
  </si>
  <si>
    <t>1532-8651</t>
  </si>
  <si>
    <t>Anesthesiology</t>
  </si>
  <si>
    <t>Journal Title</t>
  </si>
  <si>
    <t>BMJ Innovations</t>
  </si>
  <si>
    <t>BMJ INNOV</t>
  </si>
  <si>
    <t>2055-642X</t>
  </si>
  <si>
    <t>Health Informatics</t>
  </si>
  <si>
    <t>BMJ Leader</t>
  </si>
  <si>
    <t>http://bmjleader.bmj.com/</t>
  </si>
  <si>
    <t>2398-631X</t>
  </si>
  <si>
    <t>Healthcare</t>
  </si>
  <si>
    <t>BMJ Sexual &amp; Reproductive Health</t>
  </si>
  <si>
    <t>BMJ SRH</t>
  </si>
  <si>
    <t>http://srh.bmj.com/</t>
  </si>
  <si>
    <t>2515-2009</t>
  </si>
  <si>
    <t>BMJ Simulation &amp; Technology Enhanced Learning</t>
  </si>
  <si>
    <t>BMJ STEL</t>
  </si>
  <si>
    <t>2056-6697</t>
  </si>
  <si>
    <t>Medical Education</t>
  </si>
  <si>
    <t>BMJ Surgery, Interventions, &amp; Health Technologies</t>
  </si>
  <si>
    <t>https://sit.bmj.com/</t>
  </si>
  <si>
    <t>BMJ Supportive &amp; Palliative Care</t>
  </si>
  <si>
    <t>BMJ SPCARE</t>
  </si>
  <si>
    <t>2045-4368</t>
  </si>
  <si>
    <t>European Journal of Hospital Pharmacy</t>
  </si>
  <si>
    <t>EJHP</t>
  </si>
  <si>
    <t>2047-9956</t>
  </si>
  <si>
    <t>Pharmacology</t>
  </si>
  <si>
    <t>Journal of Investigative Medicine</t>
  </si>
  <si>
    <t>JIM</t>
  </si>
  <si>
    <t>http://jim.bmj.com/</t>
  </si>
  <si>
    <t>1708-8267</t>
  </si>
  <si>
    <t>8 times a year</t>
  </si>
  <si>
    <t>Journal of ISAKOS</t>
  </si>
  <si>
    <t>JISAKOS</t>
  </si>
  <si>
    <t>http://jisakos.bmj.com/</t>
  </si>
  <si>
    <t>2059-7762</t>
  </si>
  <si>
    <t>BMJ Military Health</t>
  </si>
  <si>
    <t>BM MH</t>
  </si>
  <si>
    <t>https://militaryhealth.bmj.com/</t>
  </si>
  <si>
    <t>2052-0468</t>
  </si>
  <si>
    <t>Military Medicine</t>
  </si>
  <si>
    <t>6 times a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</si>
</sst>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2"/>
      <name val="Arial"/>
    </font>
    <font>
      <sz val="10"/>
      <name val="Arial"/>
    </font>
    <font>
      <u/>
      <sz val="10"/>
      <color rgb="FF0000FF"/>
      <name val="Arial"/>
    </font>
    <font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b/>
      <sz val="10"/>
      <color rgb="FF000000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b/>
      <sz val="10"/>
      <name val="Arial"/>
    </font>
    <font>
      <u/>
      <sz val="10"/>
      <color rgb="FF1155CC"/>
      <name val="Arial"/>
    </font>
    <font>
      <b/>
      <sz val="10"/>
      <color theme="1"/>
      <name val="Arial"/>
    </font>
    <font>
      <u/>
      <sz val="10"/>
      <color rgb="FF1155CC"/>
      <name val="Arial"/>
    </font>
  </fonts>
  <fills count="11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674EA7"/>
        <bgColor rgb="FF674EA7"/>
      </patternFill>
    </fill>
    <fill>
      <patternFill patternType="solid">
        <fgColor rgb="FFD9D2E9"/>
        <bgColor rgb="FFD9D2E9"/>
      </patternFill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/>
    <xf numFmtId="0" fontId="2" fillId="3" borderId="1" xfId="0" applyFont="1" applyFill="1" applyBorder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6" fillId="5" borderId="1" xfId="0" applyFont="1" applyFill="1" applyBorder="1" applyAlignment="1"/>
    <xf numFmtId="0" fontId="6" fillId="5" borderId="1" xfId="0" applyFont="1" applyFill="1" applyBorder="1" applyAlignment="1">
      <alignment vertical="top"/>
    </xf>
    <xf numFmtId="0" fontId="7" fillId="5" borderId="1" xfId="0" applyFont="1" applyFill="1" applyBorder="1" applyAlignment="1"/>
    <xf numFmtId="0" fontId="6" fillId="5" borderId="1" xfId="0" applyFont="1" applyFill="1" applyBorder="1" applyAlignment="1">
      <alignment horizontal="right"/>
    </xf>
    <xf numFmtId="0" fontId="8" fillId="5" borderId="1" xfId="0" applyFont="1" applyFill="1" applyBorder="1" applyAlignment="1"/>
    <xf numFmtId="0" fontId="4" fillId="5" borderId="1" xfId="0" applyFont="1" applyFill="1" applyBorder="1" applyAlignment="1"/>
    <xf numFmtId="0" fontId="9" fillId="6" borderId="1" xfId="0" applyFont="1" applyFill="1" applyBorder="1" applyAlignment="1"/>
    <xf numFmtId="0" fontId="9" fillId="6" borderId="1" xfId="0" applyFont="1" applyFill="1" applyBorder="1" applyAlignment="1"/>
    <xf numFmtId="0" fontId="10" fillId="7" borderId="1" xfId="0" applyFont="1" applyFill="1" applyBorder="1" applyAlignment="1"/>
    <xf numFmtId="0" fontId="10" fillId="7" borderId="1" xfId="0" applyFont="1" applyFill="1" applyBorder="1" applyAlignment="1">
      <alignment vertical="top"/>
    </xf>
    <xf numFmtId="0" fontId="11" fillId="7" borderId="1" xfId="0" applyFont="1" applyFill="1" applyBorder="1" applyAlignment="1"/>
    <xf numFmtId="0" fontId="10" fillId="7" borderId="1" xfId="0" applyFont="1" applyFill="1" applyBorder="1" applyAlignment="1">
      <alignment horizontal="right"/>
    </xf>
    <xf numFmtId="0" fontId="12" fillId="7" borderId="1" xfId="0" applyFont="1" applyFill="1" applyBorder="1" applyAlignment="1"/>
    <xf numFmtId="0" fontId="4" fillId="7" borderId="1" xfId="0" applyFont="1" applyFill="1" applyBorder="1" applyAlignment="1"/>
    <xf numFmtId="0" fontId="13" fillId="7" borderId="1" xfId="0" applyFont="1" applyFill="1" applyBorder="1" applyAlignment="1"/>
    <xf numFmtId="0" fontId="5" fillId="8" borderId="1" xfId="0" applyFont="1" applyFill="1" applyBorder="1" applyAlignment="1"/>
    <xf numFmtId="0" fontId="6" fillId="9" borderId="1" xfId="0" applyFont="1" applyFill="1" applyBorder="1" applyAlignment="1"/>
    <xf numFmtId="0" fontId="6" fillId="9" borderId="1" xfId="0" applyFont="1" applyFill="1" applyBorder="1" applyAlignment="1">
      <alignment vertical="top"/>
    </xf>
    <xf numFmtId="0" fontId="14" fillId="9" borderId="1" xfId="0" applyFont="1" applyFill="1" applyBorder="1" applyAlignment="1"/>
    <xf numFmtId="0" fontId="6" fillId="9" borderId="1" xfId="0" applyFont="1" applyFill="1" applyBorder="1" applyAlignment="1">
      <alignment horizontal="right"/>
    </xf>
    <xf numFmtId="0" fontId="4" fillId="9" borderId="1" xfId="0" applyFont="1" applyFill="1" applyBorder="1" applyAlignment="1"/>
    <xf numFmtId="0" fontId="15" fillId="10" borderId="1" xfId="0" applyFont="1" applyFill="1" applyBorder="1" applyAlignment="1"/>
    <xf numFmtId="0" fontId="6" fillId="10" borderId="1" xfId="0" applyFont="1" applyFill="1" applyBorder="1" applyAlignment="1">
      <alignment vertical="top"/>
    </xf>
    <xf numFmtId="0" fontId="16" fillId="10" borderId="1" xfId="0" applyFont="1" applyFill="1" applyBorder="1" applyAlignment="1"/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ereports.bmj.com/pages/about/" TargetMode="External"/><Relationship Id="rId2" Type="http://schemas.openxmlformats.org/officeDocument/2006/relationships/hyperlink" Target="https://journals.bmj.com/" TargetMode="External"/><Relationship Id="rId1" Type="http://schemas.openxmlformats.org/officeDocument/2006/relationships/hyperlink" Target="https://www.bmj.com/" TargetMode="External"/><Relationship Id="rId5" Type="http://schemas.openxmlformats.org/officeDocument/2006/relationships/hyperlink" Target="https://new-learning.bmj.com/" TargetMode="External"/><Relationship Id="rId4" Type="http://schemas.openxmlformats.org/officeDocument/2006/relationships/hyperlink" Target="https://bestpractice.bmj.com/info/about-u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adc.bmj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apm.bmj.com/" TargetMode="External"/><Relationship Id="rId2" Type="http://schemas.openxmlformats.org/officeDocument/2006/relationships/hyperlink" Target="http://ijgc.bmj.com/" TargetMode="External"/><Relationship Id="rId1" Type="http://schemas.openxmlformats.org/officeDocument/2006/relationships/hyperlink" Target="http://adc.bmj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ilitaryhealth.bmj.com/" TargetMode="External"/><Relationship Id="rId3" Type="http://schemas.openxmlformats.org/officeDocument/2006/relationships/hyperlink" Target="http://srh.bmj.com/" TargetMode="External"/><Relationship Id="rId7" Type="http://schemas.openxmlformats.org/officeDocument/2006/relationships/hyperlink" Target="http://jisakos.bmj.com/" TargetMode="External"/><Relationship Id="rId2" Type="http://schemas.openxmlformats.org/officeDocument/2006/relationships/hyperlink" Target="http://bmjleader.bmj.com/" TargetMode="External"/><Relationship Id="rId1" Type="http://schemas.openxmlformats.org/officeDocument/2006/relationships/hyperlink" Target="http://adc.bmj.com/" TargetMode="External"/><Relationship Id="rId6" Type="http://schemas.openxmlformats.org/officeDocument/2006/relationships/hyperlink" Target="http://jim.bmj.com/" TargetMode="External"/><Relationship Id="rId5" Type="http://schemas.openxmlformats.org/officeDocument/2006/relationships/hyperlink" Target="http://ijgc.bmj.com/" TargetMode="External"/><Relationship Id="rId4" Type="http://schemas.openxmlformats.org/officeDocument/2006/relationships/hyperlink" Target="https://sit.bmj.com/" TargetMode="External"/><Relationship Id="rId9" Type="http://schemas.openxmlformats.org/officeDocument/2006/relationships/hyperlink" Target="http://rapm.bmj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9"/>
  <sheetViews>
    <sheetView tabSelected="1" workbookViewId="0"/>
  </sheetViews>
  <sheetFormatPr defaultColWidth="14.42578125" defaultRowHeight="15.75" customHeight="1" x14ac:dyDescent="0.2"/>
  <cols>
    <col min="1" max="1" width="34" customWidth="1"/>
    <col min="2" max="2" width="36.5703125" customWidth="1"/>
  </cols>
  <sheetData>
    <row r="1" spans="1:2" ht="15.75" customHeight="1" x14ac:dyDescent="0.25">
      <c r="A1" s="1" t="s">
        <v>0</v>
      </c>
      <c r="B1" s="1" t="s">
        <v>1</v>
      </c>
    </row>
    <row r="2" spans="1:2" x14ac:dyDescent="0.2">
      <c r="A2" s="2" t="s">
        <v>2</v>
      </c>
      <c r="B2" s="3" t="s">
        <v>3</v>
      </c>
    </row>
    <row r="3" spans="1:2" x14ac:dyDescent="0.2">
      <c r="A3" s="2" t="s">
        <v>4</v>
      </c>
      <c r="B3" s="3" t="s">
        <v>5</v>
      </c>
    </row>
    <row r="4" spans="1:2" x14ac:dyDescent="0.2">
      <c r="A4" s="2" t="s">
        <v>6</v>
      </c>
      <c r="B4" s="2" t="s">
        <v>7</v>
      </c>
    </row>
    <row r="5" spans="1:2" x14ac:dyDescent="0.2">
      <c r="A5" s="2" t="s">
        <v>8</v>
      </c>
      <c r="B5" s="2" t="s">
        <v>9</v>
      </c>
    </row>
    <row r="6" spans="1:2" x14ac:dyDescent="0.2">
      <c r="A6" s="4" t="s">
        <v>10</v>
      </c>
      <c r="B6" s="2" t="s">
        <v>11</v>
      </c>
    </row>
    <row r="7" spans="1:2" x14ac:dyDescent="0.2">
      <c r="A7" s="2" t="s">
        <v>12</v>
      </c>
      <c r="B7" s="3" t="s">
        <v>13</v>
      </c>
    </row>
    <row r="8" spans="1:2" x14ac:dyDescent="0.2">
      <c r="A8" s="2" t="s">
        <v>14</v>
      </c>
      <c r="B8" s="3" t="s">
        <v>15</v>
      </c>
    </row>
    <row r="9" spans="1:2" x14ac:dyDescent="0.2">
      <c r="A9" s="2" t="s">
        <v>16</v>
      </c>
      <c r="B9" s="3" t="s">
        <v>17</v>
      </c>
    </row>
  </sheetData>
  <hyperlinks>
    <hyperlink ref="B2" r:id="rId1"/>
    <hyperlink ref="B3" r:id="rId2"/>
    <hyperlink ref="B7" r:id="rId3"/>
    <hyperlink ref="B8" r:id="rId4"/>
    <hyperlink ref="B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9"/>
  <sheetViews>
    <sheetView workbookViewId="0"/>
  </sheetViews>
  <sheetFormatPr defaultColWidth="14.42578125" defaultRowHeight="15.75" customHeight="1" x14ac:dyDescent="0.2"/>
  <cols>
    <col min="1" max="1" width="36.28515625" customWidth="1"/>
    <col min="3" max="3" width="27.7109375" customWidth="1"/>
    <col min="5" max="5" width="33.7109375" customWidth="1"/>
  </cols>
  <sheetData>
    <row r="1" spans="1:7" x14ac:dyDescent="0.2">
      <c r="A1" s="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</row>
    <row r="2" spans="1:7" x14ac:dyDescent="0.2">
      <c r="A2" s="6" t="s">
        <v>25</v>
      </c>
      <c r="B2" s="7" t="s">
        <v>26</v>
      </c>
      <c r="C2" s="8" t="str">
        <f>HYPERLINK("http://ep.bmj.com/","http://ep.bmj.com")</f>
        <v>http://ep.bmj.com</v>
      </c>
      <c r="D2" s="6" t="s">
        <v>27</v>
      </c>
      <c r="E2" s="6" t="s">
        <v>28</v>
      </c>
      <c r="F2" s="6" t="s">
        <v>29</v>
      </c>
      <c r="G2" s="9">
        <v>1.4870000000000001</v>
      </c>
    </row>
    <row r="3" spans="1:7" x14ac:dyDescent="0.2">
      <c r="A3" s="6" t="s">
        <v>30</v>
      </c>
      <c r="B3" s="7" t="s">
        <v>31</v>
      </c>
      <c r="C3" s="8" t="str">
        <f>HYPERLINK("http://fn.bmj.com/","http://fn.bmj.com")</f>
        <v>http://fn.bmj.com</v>
      </c>
      <c r="D3" s="6" t="s">
        <v>32</v>
      </c>
      <c r="E3" s="6" t="s">
        <v>28</v>
      </c>
      <c r="F3" s="6" t="s">
        <v>29</v>
      </c>
      <c r="G3" s="9">
        <v>3.7759999999999998</v>
      </c>
    </row>
    <row r="4" spans="1:7" x14ac:dyDescent="0.2">
      <c r="A4" s="6" t="s">
        <v>33</v>
      </c>
      <c r="B4" s="7" t="s">
        <v>34</v>
      </c>
      <c r="C4" s="8" t="str">
        <f>HYPERLINK("http://ard.bmj.com/","http://ard.bmj.com")</f>
        <v>http://ard.bmj.com</v>
      </c>
      <c r="D4" s="6" t="s">
        <v>35</v>
      </c>
      <c r="E4" s="6" t="s">
        <v>36</v>
      </c>
      <c r="F4" s="6" t="s">
        <v>37</v>
      </c>
      <c r="G4" s="9">
        <v>14.298999999999999</v>
      </c>
    </row>
    <row r="5" spans="1:7" x14ac:dyDescent="0.2">
      <c r="A5" s="6" t="s">
        <v>38</v>
      </c>
      <c r="B5" s="7" t="s">
        <v>39</v>
      </c>
      <c r="C5" s="10" t="s">
        <v>40</v>
      </c>
      <c r="D5" s="6" t="s">
        <v>41</v>
      </c>
      <c r="E5" s="6" t="s">
        <v>28</v>
      </c>
      <c r="F5" s="6" t="s">
        <v>37</v>
      </c>
      <c r="G5" s="9">
        <v>3.1579999999999999</v>
      </c>
    </row>
    <row r="6" spans="1:7" x14ac:dyDescent="0.2">
      <c r="A6" s="6" t="s">
        <v>42</v>
      </c>
      <c r="B6" s="7" t="s">
        <v>43</v>
      </c>
      <c r="C6" s="8" t="str">
        <f>HYPERLINK("http://ebm.bmj.com/","http://ebm.bmj.com")</f>
        <v>http://ebm.bmj.com</v>
      </c>
      <c r="D6" s="11" t="s">
        <v>44</v>
      </c>
      <c r="E6" s="6" t="s">
        <v>45</v>
      </c>
      <c r="F6" s="6" t="s">
        <v>29</v>
      </c>
      <c r="G6" s="6"/>
    </row>
    <row r="7" spans="1:7" x14ac:dyDescent="0.2">
      <c r="A7" s="6" t="s">
        <v>46</v>
      </c>
      <c r="B7" s="7" t="s">
        <v>47</v>
      </c>
      <c r="C7" s="8" t="str">
        <f>HYPERLINK("http://qualitysafety.bmj.com/","http://qualitysafety.bmj.com")</f>
        <v>http://qualitysafety.bmj.com</v>
      </c>
      <c r="D7" s="6" t="s">
        <v>48</v>
      </c>
      <c r="E7" s="6" t="s">
        <v>49</v>
      </c>
      <c r="F7" s="6" t="s">
        <v>37</v>
      </c>
      <c r="G7" s="9">
        <v>7.0430000000000001</v>
      </c>
    </row>
    <row r="8" spans="1:7" x14ac:dyDescent="0.2">
      <c r="A8" s="6" t="s">
        <v>50</v>
      </c>
      <c r="B8" s="7" t="s">
        <v>51</v>
      </c>
      <c r="C8" s="8" t="str">
        <f>HYPERLINK("http://bjo.bmj.com/","http://bjo.bmj.com")</f>
        <v>http://bjo.bmj.com</v>
      </c>
      <c r="D8" s="6" t="s">
        <v>52</v>
      </c>
      <c r="E8" s="6" t="s">
        <v>53</v>
      </c>
      <c r="F8" s="6" t="s">
        <v>37</v>
      </c>
      <c r="G8" s="9">
        <v>3.6150000000000002</v>
      </c>
    </row>
    <row r="9" spans="1:7" x14ac:dyDescent="0.2">
      <c r="A9" s="6" t="s">
        <v>54</v>
      </c>
      <c r="B9" s="7" t="s">
        <v>55</v>
      </c>
      <c r="C9" s="8" t="str">
        <f>HYPERLINK("http://bjsm.bmj.com/","http://bjsm.bmj.com")</f>
        <v>http://bjsm.bmj.com</v>
      </c>
      <c r="D9" s="6" t="s">
        <v>56</v>
      </c>
      <c r="E9" s="6" t="s">
        <v>57</v>
      </c>
      <c r="F9" s="6" t="s">
        <v>58</v>
      </c>
      <c r="G9" s="9">
        <v>11.645</v>
      </c>
    </row>
    <row r="10" spans="1:7" x14ac:dyDescent="0.2">
      <c r="A10" s="6" t="s">
        <v>59</v>
      </c>
      <c r="B10" s="7" t="s">
        <v>60</v>
      </c>
      <c r="C10" s="8" t="str">
        <f>HYPERLINK("http://emj.com/","http://emj.com")</f>
        <v>http://emj.com</v>
      </c>
      <c r="D10" s="6" t="s">
        <v>61</v>
      </c>
      <c r="E10" s="6" t="s">
        <v>62</v>
      </c>
      <c r="F10" s="6" t="s">
        <v>37</v>
      </c>
      <c r="G10" s="9">
        <v>2.3069999999999999</v>
      </c>
    </row>
    <row r="11" spans="1:7" x14ac:dyDescent="0.2">
      <c r="A11" s="6" t="s">
        <v>63</v>
      </c>
      <c r="B11" s="7" t="s">
        <v>64</v>
      </c>
      <c r="C11" s="8" t="str">
        <f>HYPERLINK("http://ebmh.bmj.com/","http://ebmh.bmj.com")</f>
        <v>http://ebmh.bmj.com</v>
      </c>
      <c r="D11" s="6" t="s">
        <v>65</v>
      </c>
      <c r="E11" s="6" t="s">
        <v>66</v>
      </c>
      <c r="F11" s="6" t="s">
        <v>29</v>
      </c>
      <c r="G11" s="6"/>
    </row>
    <row r="12" spans="1:7" x14ac:dyDescent="0.2">
      <c r="A12" s="6" t="s">
        <v>67</v>
      </c>
      <c r="B12" s="7" t="s">
        <v>68</v>
      </c>
      <c r="C12" s="8" t="str">
        <f>HYPERLINK("http://ebn.bmj.com/","http://ebn.bmj.com")</f>
        <v>http://ebn.bmj.com</v>
      </c>
      <c r="D12" s="6" t="s">
        <v>69</v>
      </c>
      <c r="E12" s="6" t="s">
        <v>70</v>
      </c>
      <c r="F12" s="6" t="s">
        <v>71</v>
      </c>
      <c r="G12" s="6"/>
    </row>
    <row r="13" spans="1:7" x14ac:dyDescent="0.2">
      <c r="A13" s="6" t="s">
        <v>72</v>
      </c>
      <c r="B13" s="7" t="s">
        <v>73</v>
      </c>
      <c r="C13" s="8" t="str">
        <f>HYPERLINK("http://fg.bmj.com/","http://fg.bmj.com")</f>
        <v>http://fg.bmj.com</v>
      </c>
      <c r="D13" s="6" t="s">
        <v>74</v>
      </c>
      <c r="E13" s="6" t="s">
        <v>75</v>
      </c>
      <c r="F13" s="6" t="s">
        <v>71</v>
      </c>
      <c r="G13" s="6"/>
    </row>
    <row r="14" spans="1:7" x14ac:dyDescent="0.2">
      <c r="A14" s="6" t="s">
        <v>76</v>
      </c>
      <c r="B14" s="7" t="s">
        <v>77</v>
      </c>
      <c r="C14" s="8" t="str">
        <f>HYPERLINK("http://gut.bmj.com/","http://gut.bmj.com")</f>
        <v>http://gut.bmj.com</v>
      </c>
      <c r="D14" s="6" t="s">
        <v>78</v>
      </c>
      <c r="E14" s="6" t="s">
        <v>75</v>
      </c>
      <c r="F14" s="6" t="s">
        <v>37</v>
      </c>
      <c r="G14" s="9">
        <v>17.943000000000001</v>
      </c>
    </row>
    <row r="15" spans="1:7" x14ac:dyDescent="0.2">
      <c r="A15" s="6" t="s">
        <v>79</v>
      </c>
      <c r="B15" s="7" t="s">
        <v>80</v>
      </c>
      <c r="C15" s="8" t="str">
        <f>HYPERLINK("http://heart.bmj.com/","http://heart.bmj.com")</f>
        <v>http://heart.bmj.com</v>
      </c>
      <c r="D15" s="6" t="s">
        <v>81</v>
      </c>
      <c r="E15" s="6" t="s">
        <v>82</v>
      </c>
      <c r="F15" s="6" t="s">
        <v>58</v>
      </c>
      <c r="G15" s="9">
        <v>5.0819999999999999</v>
      </c>
    </row>
    <row r="16" spans="1:7" x14ac:dyDescent="0.2">
      <c r="A16" s="6" t="s">
        <v>83</v>
      </c>
      <c r="B16" s="7" t="s">
        <v>84</v>
      </c>
      <c r="C16" s="8" t="str">
        <f>HYPERLINK("http://ip.bmj.com/","http://ip.bmj.com")</f>
        <v>http://ip.bmj.com</v>
      </c>
      <c r="D16" s="6" t="s">
        <v>85</v>
      </c>
      <c r="E16" s="6" t="s">
        <v>86</v>
      </c>
      <c r="F16" s="6" t="s">
        <v>29</v>
      </c>
      <c r="G16" s="9">
        <v>2.9870000000000001</v>
      </c>
    </row>
    <row r="17" spans="1:7" x14ac:dyDescent="0.2">
      <c r="A17" s="6" t="s">
        <v>87</v>
      </c>
      <c r="B17" s="7" t="s">
        <v>88</v>
      </c>
      <c r="C17" s="8" t="str">
        <f>HYPERLINK("http://jcp.bmj.com/","http://jcp.bmj.com")</f>
        <v>http://jcp.bmj.com</v>
      </c>
      <c r="D17" s="6" t="s">
        <v>89</v>
      </c>
      <c r="E17" s="6" t="s">
        <v>90</v>
      </c>
      <c r="F17" s="6" t="s">
        <v>37</v>
      </c>
      <c r="G17" s="9">
        <v>2.3460000000000001</v>
      </c>
    </row>
    <row r="18" spans="1:7" x14ac:dyDescent="0.2">
      <c r="A18" s="6" t="s">
        <v>91</v>
      </c>
      <c r="B18" s="7" t="s">
        <v>92</v>
      </c>
      <c r="C18" s="8" t="str">
        <f>HYPERLINK("http://jech.bmj.com/","http://jech.bmj.com")</f>
        <v>http://jech.bmj.com</v>
      </c>
      <c r="D18" s="6" t="s">
        <v>93</v>
      </c>
      <c r="E18" s="6" t="s">
        <v>49</v>
      </c>
      <c r="F18" s="6" t="s">
        <v>37</v>
      </c>
      <c r="G18" s="9">
        <v>3.8719999999999999</v>
      </c>
    </row>
    <row r="19" spans="1:7" x14ac:dyDescent="0.2">
      <c r="A19" s="6" t="s">
        <v>94</v>
      </c>
      <c r="B19" s="7" t="s">
        <v>95</v>
      </c>
      <c r="C19" s="8" t="str">
        <f>HYPERLINK("http://jme.bmj.com/","http://jme.bmj.com")</f>
        <v>http://jme.bmj.com</v>
      </c>
      <c r="D19" s="6" t="s">
        <v>96</v>
      </c>
      <c r="E19" s="6" t="s">
        <v>97</v>
      </c>
      <c r="F19" s="6" t="s">
        <v>37</v>
      </c>
      <c r="G19" s="9">
        <v>2.1949999999999998</v>
      </c>
    </row>
    <row r="20" spans="1:7" x14ac:dyDescent="0.2">
      <c r="A20" s="6" t="s">
        <v>98</v>
      </c>
      <c r="B20" s="7" t="s">
        <v>99</v>
      </c>
      <c r="C20" s="8" t="str">
        <f>HYPERLINK("http://jmg.bmj.com/","http://jmg.bmj.com")</f>
        <v>http://jmg.bmj.com</v>
      </c>
      <c r="D20" s="6" t="s">
        <v>100</v>
      </c>
      <c r="E20" s="6" t="s">
        <v>101</v>
      </c>
      <c r="F20" s="6" t="s">
        <v>37</v>
      </c>
      <c r="G20" s="9">
        <v>5.899</v>
      </c>
    </row>
    <row r="21" spans="1:7" x14ac:dyDescent="0.2">
      <c r="A21" s="6" t="s">
        <v>102</v>
      </c>
      <c r="B21" s="7" t="s">
        <v>103</v>
      </c>
      <c r="C21" s="8" t="str">
        <f>HYPERLINK("http://jnis.bmj.com/","http://jnis.bmj.com")</f>
        <v>http://jnis.bmj.com</v>
      </c>
      <c r="D21" s="6" t="s">
        <v>104</v>
      </c>
      <c r="E21" s="6" t="s">
        <v>105</v>
      </c>
      <c r="F21" s="6" t="s">
        <v>37</v>
      </c>
      <c r="G21" s="9">
        <v>3.9249999999999998</v>
      </c>
    </row>
    <row r="22" spans="1:7" x14ac:dyDescent="0.2">
      <c r="A22" s="6" t="s">
        <v>106</v>
      </c>
      <c r="B22" s="7" t="s">
        <v>107</v>
      </c>
      <c r="C22" s="8" t="str">
        <f>HYPERLINK("http://jnnp.bmj.com/","http://jnnp.bmj.com")</f>
        <v>http://jnnp.bmj.com</v>
      </c>
      <c r="D22" s="6" t="s">
        <v>108</v>
      </c>
      <c r="E22" s="6" t="s">
        <v>109</v>
      </c>
      <c r="F22" s="6" t="s">
        <v>37</v>
      </c>
      <c r="G22" s="9">
        <v>8.327</v>
      </c>
    </row>
    <row r="23" spans="1:7" x14ac:dyDescent="0.2">
      <c r="A23" s="6" t="s">
        <v>110</v>
      </c>
      <c r="B23" s="7" t="s">
        <v>111</v>
      </c>
      <c r="C23" s="8" t="str">
        <f>HYPERLINK("http://mh.bmj.com/","http://mh.bmj.com")</f>
        <v>http://mh.bmj.com</v>
      </c>
      <c r="D23" s="6" t="s">
        <v>112</v>
      </c>
      <c r="E23" s="6" t="s">
        <v>110</v>
      </c>
      <c r="F23" s="6" t="s">
        <v>113</v>
      </c>
      <c r="G23" s="6"/>
    </row>
    <row r="24" spans="1:7" x14ac:dyDescent="0.2">
      <c r="A24" s="6" t="s">
        <v>114</v>
      </c>
      <c r="B24" s="7" t="s">
        <v>115</v>
      </c>
      <c r="C24" s="8" t="str">
        <f>HYPERLINK("http://oem.bmj.com/","http://oem.bmj.com")</f>
        <v>http://oem.bmj.com</v>
      </c>
      <c r="D24" s="6" t="s">
        <v>116</v>
      </c>
      <c r="E24" s="6" t="s">
        <v>117</v>
      </c>
      <c r="F24" s="6" t="s">
        <v>37</v>
      </c>
      <c r="G24" s="9">
        <v>3.556</v>
      </c>
    </row>
    <row r="25" spans="1:7" x14ac:dyDescent="0.2">
      <c r="A25" s="6" t="s">
        <v>118</v>
      </c>
      <c r="B25" s="7" t="s">
        <v>119</v>
      </c>
      <c r="C25" s="8" t="str">
        <f>HYPERLINK("http://pmj.bmj.com/","http://pmj.bmj.com")</f>
        <v>http://pmj.bmj.com</v>
      </c>
      <c r="D25" s="6" t="s">
        <v>120</v>
      </c>
      <c r="E25" s="6" t="s">
        <v>45</v>
      </c>
      <c r="F25" s="6" t="s">
        <v>37</v>
      </c>
      <c r="G25" s="9">
        <v>1.946</v>
      </c>
    </row>
    <row r="26" spans="1:7" x14ac:dyDescent="0.2">
      <c r="A26" s="6" t="s">
        <v>121</v>
      </c>
      <c r="B26" s="7" t="s">
        <v>122</v>
      </c>
      <c r="C26" s="10" t="str">
        <f>HYPERLINK("http://pn.bmj.com","http://pn.bmj.com")</f>
        <v>http://pn.bmj.com</v>
      </c>
      <c r="D26" s="6" t="s">
        <v>123</v>
      </c>
      <c r="E26" s="6" t="s">
        <v>109</v>
      </c>
      <c r="F26" s="6" t="s">
        <v>29</v>
      </c>
      <c r="G26" s="6"/>
    </row>
    <row r="27" spans="1:7" x14ac:dyDescent="0.2">
      <c r="A27" s="6" t="s">
        <v>124</v>
      </c>
      <c r="B27" s="7" t="s">
        <v>125</v>
      </c>
      <c r="C27" s="8" t="str">
        <f>HYPERLINK("http://sti.bmj.com/","http://sti.bmj.com")</f>
        <v>http://sti.bmj.com</v>
      </c>
      <c r="D27" s="6" t="s">
        <v>126</v>
      </c>
      <c r="E27" s="6" t="s">
        <v>127</v>
      </c>
      <c r="F27" s="6" t="s">
        <v>37</v>
      </c>
      <c r="G27" s="9">
        <v>3.3650000000000002</v>
      </c>
    </row>
    <row r="28" spans="1:7" x14ac:dyDescent="0.2">
      <c r="A28" s="6" t="s">
        <v>128</v>
      </c>
      <c r="B28" s="7" t="s">
        <v>129</v>
      </c>
      <c r="C28" s="8" t="str">
        <f>HYPERLINK("http://thorax.bmj.com/","http://thorax.bmj.com")</f>
        <v>http://thorax.bmj.com</v>
      </c>
      <c r="D28" s="6" t="s">
        <v>130</v>
      </c>
      <c r="E28" s="6" t="s">
        <v>131</v>
      </c>
      <c r="F28" s="6" t="s">
        <v>37</v>
      </c>
      <c r="G28" s="9">
        <v>10.307</v>
      </c>
    </row>
    <row r="29" spans="1:7" x14ac:dyDescent="0.2">
      <c r="A29" s="6" t="s">
        <v>132</v>
      </c>
      <c r="B29" s="7" t="s">
        <v>133</v>
      </c>
      <c r="C29" s="8" t="str">
        <f>HYPERLINK("http://tobaccocontrol.bmj.com/","http://tobaccocontrol.bmj.com")</f>
        <v>http://tobaccocontrol.bmj.com</v>
      </c>
      <c r="D29" s="6" t="s">
        <v>134</v>
      </c>
      <c r="E29" s="6" t="s">
        <v>49</v>
      </c>
      <c r="F29" s="6" t="s">
        <v>135</v>
      </c>
      <c r="G29" s="9">
        <v>6.2210000000000001</v>
      </c>
    </row>
  </sheetData>
  <hyperlinks>
    <hyperlink ref="C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1"/>
  <sheetViews>
    <sheetView workbookViewId="0"/>
  </sheetViews>
  <sheetFormatPr defaultColWidth="14.42578125" defaultRowHeight="15.75" customHeight="1" x14ac:dyDescent="0.2"/>
  <cols>
    <col min="1" max="1" width="32.7109375" customWidth="1"/>
    <col min="3" max="3" width="27" customWidth="1"/>
    <col min="5" max="5" width="33.5703125" customWidth="1"/>
  </cols>
  <sheetData>
    <row r="1" spans="1:7" x14ac:dyDescent="0.2">
      <c r="A1" s="12" t="s">
        <v>136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</row>
    <row r="2" spans="1:7" x14ac:dyDescent="0.2">
      <c r="A2" s="14" t="s">
        <v>25</v>
      </c>
      <c r="B2" s="15" t="s">
        <v>26</v>
      </c>
      <c r="C2" s="16" t="str">
        <f>HYPERLINK("http://ep.bmj.com/","http://ep.bmj.com")</f>
        <v>http://ep.bmj.com</v>
      </c>
      <c r="D2" s="14" t="s">
        <v>27</v>
      </c>
      <c r="E2" s="14" t="s">
        <v>28</v>
      </c>
      <c r="F2" s="14" t="s">
        <v>29</v>
      </c>
      <c r="G2" s="17">
        <v>1.4870000000000001</v>
      </c>
    </row>
    <row r="3" spans="1:7" x14ac:dyDescent="0.2">
      <c r="A3" s="14" t="s">
        <v>30</v>
      </c>
      <c r="B3" s="15" t="s">
        <v>31</v>
      </c>
      <c r="C3" s="16" t="str">
        <f>HYPERLINK("http://fn.bmj.com/","http://fn.bmj.com")</f>
        <v>http://fn.bmj.com</v>
      </c>
      <c r="D3" s="14" t="s">
        <v>32</v>
      </c>
      <c r="E3" s="14" t="s">
        <v>28</v>
      </c>
      <c r="F3" s="14" t="s">
        <v>29</v>
      </c>
      <c r="G3" s="17">
        <v>3.7759999999999998</v>
      </c>
    </row>
    <row r="4" spans="1:7" x14ac:dyDescent="0.2">
      <c r="A4" s="14" t="s">
        <v>33</v>
      </c>
      <c r="B4" s="15" t="s">
        <v>34</v>
      </c>
      <c r="C4" s="16" t="str">
        <f>HYPERLINK("http://ard.bmj.com/","http://ard.bmj.com")</f>
        <v>http://ard.bmj.com</v>
      </c>
      <c r="D4" s="14" t="s">
        <v>35</v>
      </c>
      <c r="E4" s="14" t="s">
        <v>36</v>
      </c>
      <c r="F4" s="14" t="s">
        <v>37</v>
      </c>
      <c r="G4" s="17">
        <v>14.298999999999999</v>
      </c>
    </row>
    <row r="5" spans="1:7" x14ac:dyDescent="0.2">
      <c r="A5" s="14" t="s">
        <v>38</v>
      </c>
      <c r="B5" s="15" t="s">
        <v>39</v>
      </c>
      <c r="C5" s="18" t="s">
        <v>40</v>
      </c>
      <c r="D5" s="14" t="s">
        <v>41</v>
      </c>
      <c r="E5" s="14" t="s">
        <v>28</v>
      </c>
      <c r="F5" s="14" t="s">
        <v>37</v>
      </c>
      <c r="G5" s="17">
        <v>3.1579999999999999</v>
      </c>
    </row>
    <row r="6" spans="1:7" x14ac:dyDescent="0.2">
      <c r="A6" s="14" t="s">
        <v>42</v>
      </c>
      <c r="B6" s="15" t="s">
        <v>43</v>
      </c>
      <c r="C6" s="16" t="str">
        <f>HYPERLINK("http://ebm.bmj.com/","http://ebm.bmj.com")</f>
        <v>http://ebm.bmj.com</v>
      </c>
      <c r="D6" s="19" t="s">
        <v>44</v>
      </c>
      <c r="E6" s="14" t="s">
        <v>45</v>
      </c>
      <c r="F6" s="14" t="s">
        <v>29</v>
      </c>
      <c r="G6" s="14"/>
    </row>
    <row r="7" spans="1:7" x14ac:dyDescent="0.2">
      <c r="A7" s="14" t="s">
        <v>46</v>
      </c>
      <c r="B7" s="15" t="s">
        <v>47</v>
      </c>
      <c r="C7" s="16" t="str">
        <f>HYPERLINK("http://qualitysafety.bmj.com/","http://qualitysafety.bmj.com")</f>
        <v>http://qualitysafety.bmj.com</v>
      </c>
      <c r="D7" s="14" t="s">
        <v>48</v>
      </c>
      <c r="E7" s="14" t="s">
        <v>49</v>
      </c>
      <c r="F7" s="14" t="s">
        <v>37</v>
      </c>
      <c r="G7" s="17">
        <v>7.0430000000000001</v>
      </c>
    </row>
    <row r="8" spans="1:7" x14ac:dyDescent="0.2">
      <c r="A8" s="14" t="s">
        <v>50</v>
      </c>
      <c r="B8" s="15" t="s">
        <v>51</v>
      </c>
      <c r="C8" s="16" t="str">
        <f>HYPERLINK("http://bjo.bmj.com/","http://bjo.bmj.com")</f>
        <v>http://bjo.bmj.com</v>
      </c>
      <c r="D8" s="14" t="s">
        <v>52</v>
      </c>
      <c r="E8" s="14" t="s">
        <v>53</v>
      </c>
      <c r="F8" s="14" t="s">
        <v>37</v>
      </c>
      <c r="G8" s="17">
        <v>3.6150000000000002</v>
      </c>
    </row>
    <row r="9" spans="1:7" x14ac:dyDescent="0.2">
      <c r="A9" s="14" t="s">
        <v>54</v>
      </c>
      <c r="B9" s="15" t="s">
        <v>55</v>
      </c>
      <c r="C9" s="16" t="str">
        <f>HYPERLINK("http://bjsm.bmj.com/","http://bjsm.bmj.com")</f>
        <v>http://bjsm.bmj.com</v>
      </c>
      <c r="D9" s="14" t="s">
        <v>56</v>
      </c>
      <c r="E9" s="14" t="s">
        <v>57</v>
      </c>
      <c r="F9" s="14" t="s">
        <v>58</v>
      </c>
      <c r="G9" s="17">
        <v>11.645</v>
      </c>
    </row>
    <row r="10" spans="1:7" x14ac:dyDescent="0.2">
      <c r="A10" s="14" t="s">
        <v>59</v>
      </c>
      <c r="B10" s="15" t="s">
        <v>60</v>
      </c>
      <c r="C10" s="16" t="str">
        <f>HYPERLINK("http://emj.com/","http://emj.com")</f>
        <v>http://emj.com</v>
      </c>
      <c r="D10" s="14" t="s">
        <v>61</v>
      </c>
      <c r="E10" s="14" t="s">
        <v>62</v>
      </c>
      <c r="F10" s="14" t="s">
        <v>37</v>
      </c>
      <c r="G10" s="17">
        <v>2.3069999999999999</v>
      </c>
    </row>
    <row r="11" spans="1:7" x14ac:dyDescent="0.2">
      <c r="A11" s="14" t="s">
        <v>63</v>
      </c>
      <c r="B11" s="15" t="s">
        <v>64</v>
      </c>
      <c r="C11" s="16" t="str">
        <f>HYPERLINK("http://ebmh.bmj.com/","http://ebmh.bmj.com")</f>
        <v>http://ebmh.bmj.com</v>
      </c>
      <c r="D11" s="14" t="s">
        <v>65</v>
      </c>
      <c r="E11" s="14" t="s">
        <v>66</v>
      </c>
      <c r="F11" s="14" t="s">
        <v>29</v>
      </c>
      <c r="G11" s="14"/>
    </row>
    <row r="12" spans="1:7" x14ac:dyDescent="0.2">
      <c r="A12" s="14" t="s">
        <v>67</v>
      </c>
      <c r="B12" s="15" t="s">
        <v>68</v>
      </c>
      <c r="C12" s="16" t="str">
        <f>HYPERLINK("http://ebn.bmj.com/","http://ebn.bmj.com")</f>
        <v>http://ebn.bmj.com</v>
      </c>
      <c r="D12" s="14" t="s">
        <v>69</v>
      </c>
      <c r="E12" s="14" t="s">
        <v>70</v>
      </c>
      <c r="F12" s="14" t="s">
        <v>71</v>
      </c>
      <c r="G12" s="14"/>
    </row>
    <row r="13" spans="1:7" x14ac:dyDescent="0.2">
      <c r="A13" s="14" t="s">
        <v>72</v>
      </c>
      <c r="B13" s="15" t="s">
        <v>73</v>
      </c>
      <c r="C13" s="16" t="str">
        <f>HYPERLINK("http://fg.bmj.com/","http://fg.bmj.com")</f>
        <v>http://fg.bmj.com</v>
      </c>
      <c r="D13" s="14" t="s">
        <v>74</v>
      </c>
      <c r="E13" s="14" t="s">
        <v>75</v>
      </c>
      <c r="F13" s="14" t="s">
        <v>71</v>
      </c>
      <c r="G13" s="14"/>
    </row>
    <row r="14" spans="1:7" x14ac:dyDescent="0.2">
      <c r="A14" s="14" t="s">
        <v>76</v>
      </c>
      <c r="B14" s="15" t="s">
        <v>77</v>
      </c>
      <c r="C14" s="16" t="str">
        <f>HYPERLINK("http://gut.bmj.com/","http://gut.bmj.com")</f>
        <v>http://gut.bmj.com</v>
      </c>
      <c r="D14" s="14" t="s">
        <v>78</v>
      </c>
      <c r="E14" s="14" t="s">
        <v>75</v>
      </c>
      <c r="F14" s="14" t="s">
        <v>37</v>
      </c>
      <c r="G14" s="17">
        <v>17.943000000000001</v>
      </c>
    </row>
    <row r="15" spans="1:7" x14ac:dyDescent="0.2">
      <c r="A15" s="14" t="s">
        <v>79</v>
      </c>
      <c r="B15" s="15" t="s">
        <v>80</v>
      </c>
      <c r="C15" s="16" t="str">
        <f>HYPERLINK("http://heart.bmj.com/","http://heart.bmj.com")</f>
        <v>http://heart.bmj.com</v>
      </c>
      <c r="D15" s="14" t="s">
        <v>81</v>
      </c>
      <c r="E15" s="14" t="s">
        <v>82</v>
      </c>
      <c r="F15" s="14" t="s">
        <v>58</v>
      </c>
      <c r="G15" s="17">
        <v>5.0819999999999999</v>
      </c>
    </row>
    <row r="16" spans="1:7" x14ac:dyDescent="0.2">
      <c r="A16" s="14" t="s">
        <v>83</v>
      </c>
      <c r="B16" s="15" t="s">
        <v>84</v>
      </c>
      <c r="C16" s="16" t="str">
        <f>HYPERLINK("http://ip.bmj.com/","http://ip.bmj.com")</f>
        <v>http://ip.bmj.com</v>
      </c>
      <c r="D16" s="14" t="s">
        <v>85</v>
      </c>
      <c r="E16" s="14" t="s">
        <v>86</v>
      </c>
      <c r="F16" s="14" t="s">
        <v>29</v>
      </c>
      <c r="G16" s="17">
        <v>2.9870000000000001</v>
      </c>
    </row>
    <row r="17" spans="1:7" x14ac:dyDescent="0.2">
      <c r="A17" s="14" t="s">
        <v>87</v>
      </c>
      <c r="B17" s="15" t="s">
        <v>88</v>
      </c>
      <c r="C17" s="16" t="str">
        <f>HYPERLINK("http://jcp.bmj.com/","http://jcp.bmj.com")</f>
        <v>http://jcp.bmj.com</v>
      </c>
      <c r="D17" s="14" t="s">
        <v>89</v>
      </c>
      <c r="E17" s="14" t="s">
        <v>90</v>
      </c>
      <c r="F17" s="14" t="s">
        <v>37</v>
      </c>
      <c r="G17" s="17">
        <v>2.3460000000000001</v>
      </c>
    </row>
    <row r="18" spans="1:7" x14ac:dyDescent="0.2">
      <c r="A18" s="14" t="s">
        <v>91</v>
      </c>
      <c r="B18" s="15" t="s">
        <v>92</v>
      </c>
      <c r="C18" s="16" t="str">
        <f>HYPERLINK("http://jech.bmj.com/","http://jech.bmj.com")</f>
        <v>http://jech.bmj.com</v>
      </c>
      <c r="D18" s="14" t="s">
        <v>93</v>
      </c>
      <c r="E18" s="14" t="s">
        <v>49</v>
      </c>
      <c r="F18" s="14" t="s">
        <v>37</v>
      </c>
      <c r="G18" s="17">
        <v>3.8719999999999999</v>
      </c>
    </row>
    <row r="19" spans="1:7" x14ac:dyDescent="0.2">
      <c r="A19" s="14" t="s">
        <v>94</v>
      </c>
      <c r="B19" s="15" t="s">
        <v>95</v>
      </c>
      <c r="C19" s="16" t="str">
        <f>HYPERLINK("http://jme.bmj.com/","http://jme.bmj.com")</f>
        <v>http://jme.bmj.com</v>
      </c>
      <c r="D19" s="14" t="s">
        <v>96</v>
      </c>
      <c r="E19" s="14" t="s">
        <v>97</v>
      </c>
      <c r="F19" s="14" t="s">
        <v>37</v>
      </c>
      <c r="G19" s="17">
        <v>2.1949999999999998</v>
      </c>
    </row>
    <row r="20" spans="1:7" x14ac:dyDescent="0.2">
      <c r="A20" s="14" t="s">
        <v>98</v>
      </c>
      <c r="B20" s="15" t="s">
        <v>99</v>
      </c>
      <c r="C20" s="16" t="str">
        <f>HYPERLINK("http://jmg.bmj.com/","http://jmg.bmj.com")</f>
        <v>http://jmg.bmj.com</v>
      </c>
      <c r="D20" s="14" t="s">
        <v>100</v>
      </c>
      <c r="E20" s="14" t="s">
        <v>101</v>
      </c>
      <c r="F20" s="14" t="s">
        <v>37</v>
      </c>
      <c r="G20" s="17">
        <v>5.899</v>
      </c>
    </row>
    <row r="21" spans="1:7" x14ac:dyDescent="0.2">
      <c r="A21" s="14" t="s">
        <v>102</v>
      </c>
      <c r="B21" s="15" t="s">
        <v>103</v>
      </c>
      <c r="C21" s="16" t="str">
        <f>HYPERLINK("http://jnis.bmj.com/","http://jnis.bmj.com")</f>
        <v>http://jnis.bmj.com</v>
      </c>
      <c r="D21" s="14" t="s">
        <v>104</v>
      </c>
      <c r="E21" s="14" t="s">
        <v>105</v>
      </c>
      <c r="F21" s="14" t="s">
        <v>37</v>
      </c>
      <c r="G21" s="17">
        <v>3.9249999999999998</v>
      </c>
    </row>
    <row r="22" spans="1:7" x14ac:dyDescent="0.2">
      <c r="A22" s="14" t="s">
        <v>106</v>
      </c>
      <c r="B22" s="15" t="s">
        <v>107</v>
      </c>
      <c r="C22" s="16" t="str">
        <f>HYPERLINK("http://jnnp.bmj.com/","http://jnnp.bmj.com")</f>
        <v>http://jnnp.bmj.com</v>
      </c>
      <c r="D22" s="14" t="s">
        <v>108</v>
      </c>
      <c r="E22" s="14" t="s">
        <v>109</v>
      </c>
      <c r="F22" s="14" t="s">
        <v>37</v>
      </c>
      <c r="G22" s="17">
        <v>8.327</v>
      </c>
    </row>
    <row r="23" spans="1:7" x14ac:dyDescent="0.2">
      <c r="A23" s="14" t="s">
        <v>110</v>
      </c>
      <c r="B23" s="15" t="s">
        <v>111</v>
      </c>
      <c r="C23" s="16" t="str">
        <f>HYPERLINK("http://mh.bmj.com/","http://mh.bmj.com")</f>
        <v>http://mh.bmj.com</v>
      </c>
      <c r="D23" s="14" t="s">
        <v>112</v>
      </c>
      <c r="E23" s="14" t="s">
        <v>110</v>
      </c>
      <c r="F23" s="14" t="s">
        <v>113</v>
      </c>
      <c r="G23" s="14"/>
    </row>
    <row r="24" spans="1:7" x14ac:dyDescent="0.2">
      <c r="A24" s="14" t="s">
        <v>114</v>
      </c>
      <c r="B24" s="15" t="s">
        <v>115</v>
      </c>
      <c r="C24" s="16" t="str">
        <f>HYPERLINK("http://oem.bmj.com/","http://oem.bmj.com")</f>
        <v>http://oem.bmj.com</v>
      </c>
      <c r="D24" s="14" t="s">
        <v>116</v>
      </c>
      <c r="E24" s="14" t="s">
        <v>117</v>
      </c>
      <c r="F24" s="14" t="s">
        <v>37</v>
      </c>
      <c r="G24" s="17">
        <v>3.556</v>
      </c>
    </row>
    <row r="25" spans="1:7" x14ac:dyDescent="0.2">
      <c r="A25" s="14" t="s">
        <v>118</v>
      </c>
      <c r="B25" s="15" t="s">
        <v>119</v>
      </c>
      <c r="C25" s="16" t="str">
        <f>HYPERLINK("http://pmj.bmj.com/","http://pmj.bmj.com")</f>
        <v>http://pmj.bmj.com</v>
      </c>
      <c r="D25" s="14" t="s">
        <v>120</v>
      </c>
      <c r="E25" s="14" t="s">
        <v>45</v>
      </c>
      <c r="F25" s="14" t="s">
        <v>37</v>
      </c>
      <c r="G25" s="17">
        <v>1.946</v>
      </c>
    </row>
    <row r="26" spans="1:7" x14ac:dyDescent="0.2">
      <c r="A26" s="14" t="s">
        <v>121</v>
      </c>
      <c r="B26" s="15" t="s">
        <v>122</v>
      </c>
      <c r="C26" s="18" t="str">
        <f>HYPERLINK("http://pn.bmj.com","http://pn.bmj.com")</f>
        <v>http://pn.bmj.com</v>
      </c>
      <c r="D26" s="14" t="s">
        <v>123</v>
      </c>
      <c r="E26" s="14" t="s">
        <v>109</v>
      </c>
      <c r="F26" s="14" t="s">
        <v>29</v>
      </c>
      <c r="G26" s="14"/>
    </row>
    <row r="27" spans="1:7" x14ac:dyDescent="0.2">
      <c r="A27" s="14" t="s">
        <v>124</v>
      </c>
      <c r="B27" s="15" t="s">
        <v>125</v>
      </c>
      <c r="C27" s="16" t="str">
        <f>HYPERLINK("http://sti.bmj.com/","http://sti.bmj.com")</f>
        <v>http://sti.bmj.com</v>
      </c>
      <c r="D27" s="14" t="s">
        <v>126</v>
      </c>
      <c r="E27" s="14" t="s">
        <v>127</v>
      </c>
      <c r="F27" s="14" t="s">
        <v>37</v>
      </c>
      <c r="G27" s="17">
        <v>3.3650000000000002</v>
      </c>
    </row>
    <row r="28" spans="1:7" x14ac:dyDescent="0.2">
      <c r="A28" s="14" t="s">
        <v>128</v>
      </c>
      <c r="B28" s="15" t="s">
        <v>129</v>
      </c>
      <c r="C28" s="16" t="str">
        <f>HYPERLINK("http://thorax.bmj.com/","http://thorax.bmj.com")</f>
        <v>http://thorax.bmj.com</v>
      </c>
      <c r="D28" s="14" t="s">
        <v>130</v>
      </c>
      <c r="E28" s="14" t="s">
        <v>131</v>
      </c>
      <c r="F28" s="14" t="s">
        <v>37</v>
      </c>
      <c r="G28" s="17">
        <v>10.307</v>
      </c>
    </row>
    <row r="29" spans="1:7" x14ac:dyDescent="0.2">
      <c r="A29" s="14" t="s">
        <v>132</v>
      </c>
      <c r="B29" s="15" t="s">
        <v>133</v>
      </c>
      <c r="C29" s="16" t="str">
        <f>HYPERLINK("http://tobaccocontrol.bmj.com/","http://tobaccocontrol.bmj.com")</f>
        <v>http://tobaccocontrol.bmj.com</v>
      </c>
      <c r="D29" s="14" t="s">
        <v>134</v>
      </c>
      <c r="E29" s="14" t="s">
        <v>49</v>
      </c>
      <c r="F29" s="14" t="s">
        <v>135</v>
      </c>
      <c r="G29" s="17">
        <v>6.2210000000000001</v>
      </c>
    </row>
    <row r="30" spans="1:7" x14ac:dyDescent="0.2">
      <c r="A30" s="20" t="s">
        <v>137</v>
      </c>
      <c r="B30" s="15" t="s">
        <v>138</v>
      </c>
      <c r="C30" s="18" t="s">
        <v>139</v>
      </c>
      <c r="D30" s="14" t="s">
        <v>140</v>
      </c>
      <c r="E30" s="14" t="s">
        <v>141</v>
      </c>
      <c r="F30" s="14" t="s">
        <v>142</v>
      </c>
      <c r="G30" s="14"/>
    </row>
    <row r="31" spans="1:7" x14ac:dyDescent="0.2">
      <c r="A31" s="20" t="s">
        <v>143</v>
      </c>
      <c r="B31" s="14" t="s">
        <v>144</v>
      </c>
      <c r="C31" s="18" t="s">
        <v>145</v>
      </c>
      <c r="D31" s="14" t="s">
        <v>146</v>
      </c>
      <c r="E31" s="14" t="s">
        <v>147</v>
      </c>
      <c r="F31" s="14" t="s">
        <v>37</v>
      </c>
      <c r="G31" s="17">
        <v>5.1130000000000004</v>
      </c>
    </row>
  </sheetData>
  <hyperlinks>
    <hyperlink ref="C5" r:id="rId1"/>
    <hyperlink ref="C30" r:id="rId2"/>
    <hyperlink ref="C31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1"/>
  <sheetViews>
    <sheetView workbookViewId="0"/>
  </sheetViews>
  <sheetFormatPr defaultColWidth="14.42578125" defaultRowHeight="15.75" customHeight="1" x14ac:dyDescent="0.2"/>
  <cols>
    <col min="1" max="1" width="52.28515625" customWidth="1"/>
    <col min="3" max="3" width="26" customWidth="1"/>
    <col min="4" max="4" width="13.28515625" customWidth="1"/>
    <col min="5" max="5" width="28.85546875" customWidth="1"/>
  </cols>
  <sheetData>
    <row r="1" spans="1:7" x14ac:dyDescent="0.2">
      <c r="A1" s="21" t="s">
        <v>148</v>
      </c>
      <c r="B1" s="21" t="s">
        <v>19</v>
      </c>
      <c r="C1" s="21" t="s">
        <v>20</v>
      </c>
      <c r="D1" s="21" t="s">
        <v>21</v>
      </c>
      <c r="E1" s="21" t="s">
        <v>22</v>
      </c>
      <c r="F1" s="21" t="s">
        <v>23</v>
      </c>
      <c r="G1" s="21" t="s">
        <v>24</v>
      </c>
    </row>
    <row r="2" spans="1:7" x14ac:dyDescent="0.2">
      <c r="A2" s="22" t="s">
        <v>25</v>
      </c>
      <c r="B2" s="23" t="s">
        <v>26</v>
      </c>
      <c r="C2" s="24" t="str">
        <f>HYPERLINK("http://ep.bmj.com/","http://ep.bmj.com")</f>
        <v>http://ep.bmj.com</v>
      </c>
      <c r="D2" s="22" t="s">
        <v>27</v>
      </c>
      <c r="E2" s="22" t="s">
        <v>28</v>
      </c>
      <c r="F2" s="22" t="s">
        <v>29</v>
      </c>
      <c r="G2" s="25">
        <v>1.4870000000000001</v>
      </c>
    </row>
    <row r="3" spans="1:7" x14ac:dyDescent="0.2">
      <c r="A3" s="22" t="s">
        <v>30</v>
      </c>
      <c r="B3" s="23" t="s">
        <v>31</v>
      </c>
      <c r="C3" s="24" t="str">
        <f>HYPERLINK("http://fn.bmj.com/","http://fn.bmj.com")</f>
        <v>http://fn.bmj.com</v>
      </c>
      <c r="D3" s="22" t="s">
        <v>32</v>
      </c>
      <c r="E3" s="22" t="s">
        <v>28</v>
      </c>
      <c r="F3" s="22" t="s">
        <v>29</v>
      </c>
      <c r="G3" s="25">
        <v>3.7759999999999998</v>
      </c>
    </row>
    <row r="4" spans="1:7" x14ac:dyDescent="0.2">
      <c r="A4" s="22" t="s">
        <v>33</v>
      </c>
      <c r="B4" s="23" t="s">
        <v>34</v>
      </c>
      <c r="C4" s="24" t="str">
        <f>HYPERLINK("http://ard.bmj.com/","http://ard.bmj.com")</f>
        <v>http://ard.bmj.com</v>
      </c>
      <c r="D4" s="22" t="s">
        <v>35</v>
      </c>
      <c r="E4" s="22" t="s">
        <v>36</v>
      </c>
      <c r="F4" s="22" t="s">
        <v>37</v>
      </c>
      <c r="G4" s="25">
        <v>14.298999999999999</v>
      </c>
    </row>
    <row r="5" spans="1:7" x14ac:dyDescent="0.2">
      <c r="A5" s="22" t="s">
        <v>38</v>
      </c>
      <c r="B5" s="23" t="s">
        <v>39</v>
      </c>
      <c r="C5" s="24" t="s">
        <v>40</v>
      </c>
      <c r="D5" s="22" t="s">
        <v>41</v>
      </c>
      <c r="E5" s="22" t="s">
        <v>28</v>
      </c>
      <c r="F5" s="22" t="s">
        <v>37</v>
      </c>
      <c r="G5" s="25">
        <v>3.1579999999999999</v>
      </c>
    </row>
    <row r="6" spans="1:7" x14ac:dyDescent="0.2">
      <c r="A6" s="22" t="s">
        <v>42</v>
      </c>
      <c r="B6" s="23" t="s">
        <v>43</v>
      </c>
      <c r="C6" s="24" t="str">
        <f>HYPERLINK("http://ebm.bmj.com/","http://ebm.bmj.com")</f>
        <v>http://ebm.bmj.com</v>
      </c>
      <c r="D6" s="26" t="s">
        <v>44</v>
      </c>
      <c r="E6" s="22" t="s">
        <v>45</v>
      </c>
      <c r="F6" s="22" t="s">
        <v>29</v>
      </c>
      <c r="G6" s="22"/>
    </row>
    <row r="7" spans="1:7" x14ac:dyDescent="0.2">
      <c r="A7" s="27" t="s">
        <v>149</v>
      </c>
      <c r="B7" s="28" t="s">
        <v>150</v>
      </c>
      <c r="C7" s="29" t="str">
        <f>HYPERLINK("http://innovations.bmj.com","http://innovations.bmj.com")</f>
        <v>http://innovations.bmj.com</v>
      </c>
      <c r="D7" s="30" t="s">
        <v>151</v>
      </c>
      <c r="E7" s="30" t="s">
        <v>152</v>
      </c>
      <c r="F7" s="30" t="s">
        <v>71</v>
      </c>
      <c r="G7" s="30"/>
    </row>
    <row r="8" spans="1:7" x14ac:dyDescent="0.2">
      <c r="A8" s="27" t="s">
        <v>153</v>
      </c>
      <c r="B8" s="28" t="s">
        <v>153</v>
      </c>
      <c r="C8" s="29" t="s">
        <v>154</v>
      </c>
      <c r="D8" s="30" t="s">
        <v>155</v>
      </c>
      <c r="E8" s="30" t="s">
        <v>156</v>
      </c>
      <c r="F8" s="30" t="s">
        <v>71</v>
      </c>
      <c r="G8" s="30"/>
    </row>
    <row r="9" spans="1:7" x14ac:dyDescent="0.2">
      <c r="A9" s="22" t="s">
        <v>46</v>
      </c>
      <c r="B9" s="23" t="s">
        <v>47</v>
      </c>
      <c r="C9" s="24" t="str">
        <f>HYPERLINK("http://qualitysafety.bmj.com/","http://qualitysafety.bmj.com")</f>
        <v>http://qualitysafety.bmj.com</v>
      </c>
      <c r="D9" s="22" t="s">
        <v>48</v>
      </c>
      <c r="E9" s="22" t="s">
        <v>49</v>
      </c>
      <c r="F9" s="22" t="s">
        <v>37</v>
      </c>
      <c r="G9" s="25">
        <v>7.0430000000000001</v>
      </c>
    </row>
    <row r="10" spans="1:7" x14ac:dyDescent="0.2">
      <c r="A10" s="27" t="s">
        <v>157</v>
      </c>
      <c r="B10" s="28" t="s">
        <v>158</v>
      </c>
      <c r="C10" s="29" t="s">
        <v>159</v>
      </c>
      <c r="D10" s="30" t="s">
        <v>160</v>
      </c>
      <c r="E10" s="30" t="s">
        <v>127</v>
      </c>
      <c r="F10" s="30" t="s">
        <v>71</v>
      </c>
      <c r="G10" s="31">
        <v>1.821</v>
      </c>
    </row>
    <row r="11" spans="1:7" x14ac:dyDescent="0.2">
      <c r="A11" s="27" t="s">
        <v>161</v>
      </c>
      <c r="B11" s="28" t="s">
        <v>162</v>
      </c>
      <c r="C11" s="29" t="str">
        <f>HYPERLINK("http://stel.bmj.com/","http://stel.bmj.com/")</f>
        <v>http://stel.bmj.com/</v>
      </c>
      <c r="D11" s="30" t="s">
        <v>163</v>
      </c>
      <c r="E11" s="30" t="s">
        <v>164</v>
      </c>
      <c r="F11" s="30"/>
      <c r="G11" s="30"/>
    </row>
    <row r="12" spans="1:7" x14ac:dyDescent="0.2">
      <c r="A12" s="27" t="s">
        <v>165</v>
      </c>
      <c r="B12" s="28"/>
      <c r="C12" s="29" t="s">
        <v>166</v>
      </c>
      <c r="D12" s="30"/>
      <c r="E12" s="30"/>
      <c r="F12" s="30"/>
      <c r="G12" s="30"/>
    </row>
    <row r="13" spans="1:7" x14ac:dyDescent="0.2">
      <c r="A13" s="27" t="s">
        <v>167</v>
      </c>
      <c r="B13" s="28" t="s">
        <v>168</v>
      </c>
      <c r="C13" s="29" t="str">
        <f>HYPERLINK("http://spcare.bmj.com/","http://spcare.bmj.com")</f>
        <v>http://spcare.bmj.com</v>
      </c>
      <c r="D13" s="30" t="s">
        <v>169</v>
      </c>
      <c r="E13" s="30" t="s">
        <v>49</v>
      </c>
      <c r="F13" s="30" t="s">
        <v>71</v>
      </c>
      <c r="G13" s="31">
        <v>3.2080000000000002</v>
      </c>
    </row>
    <row r="14" spans="1:7" x14ac:dyDescent="0.2">
      <c r="A14" s="22" t="s">
        <v>50</v>
      </c>
      <c r="B14" s="23" t="s">
        <v>51</v>
      </c>
      <c r="C14" s="24" t="str">
        <f>HYPERLINK("http://bjo.bmj.com/","http://bjo.bmj.com")</f>
        <v>http://bjo.bmj.com</v>
      </c>
      <c r="D14" s="22" t="s">
        <v>52</v>
      </c>
      <c r="E14" s="22" t="s">
        <v>53</v>
      </c>
      <c r="F14" s="22" t="s">
        <v>37</v>
      </c>
      <c r="G14" s="25">
        <v>3.6150000000000002</v>
      </c>
    </row>
    <row r="15" spans="1:7" x14ac:dyDescent="0.2">
      <c r="A15" s="22" t="s">
        <v>54</v>
      </c>
      <c r="B15" s="23" t="s">
        <v>55</v>
      </c>
      <c r="C15" s="24" t="str">
        <f>HYPERLINK("http://bjsm.bmj.com/","http://bjsm.bmj.com")</f>
        <v>http://bjsm.bmj.com</v>
      </c>
      <c r="D15" s="22" t="s">
        <v>56</v>
      </c>
      <c r="E15" s="22" t="s">
        <v>57</v>
      </c>
      <c r="F15" s="22" t="s">
        <v>58</v>
      </c>
      <c r="G15" s="25">
        <v>11.645</v>
      </c>
    </row>
    <row r="16" spans="1:7" x14ac:dyDescent="0.2">
      <c r="A16" s="22" t="s">
        <v>59</v>
      </c>
      <c r="B16" s="23" t="s">
        <v>60</v>
      </c>
      <c r="C16" s="24" t="str">
        <f>HYPERLINK("http://emj.com/","http://emj.com")</f>
        <v>http://emj.com</v>
      </c>
      <c r="D16" s="22" t="s">
        <v>61</v>
      </c>
      <c r="E16" s="22" t="s">
        <v>62</v>
      </c>
      <c r="F16" s="22" t="s">
        <v>37</v>
      </c>
      <c r="G16" s="25">
        <v>2.3069999999999999</v>
      </c>
    </row>
    <row r="17" spans="1:7" x14ac:dyDescent="0.2">
      <c r="A17" s="27" t="s">
        <v>170</v>
      </c>
      <c r="B17" s="28" t="s">
        <v>171</v>
      </c>
      <c r="C17" s="29" t="str">
        <f>HYPERLINK("http://ejhp.bmj.com/","http://ejhp.bmj.com")</f>
        <v>http://ejhp.bmj.com</v>
      </c>
      <c r="D17" s="30" t="s">
        <v>172</v>
      </c>
      <c r="E17" s="30" t="s">
        <v>173</v>
      </c>
      <c r="F17" s="30" t="s">
        <v>29</v>
      </c>
      <c r="G17" s="31">
        <v>0.71699999999999997</v>
      </c>
    </row>
    <row r="18" spans="1:7" x14ac:dyDescent="0.2">
      <c r="A18" s="22" t="s">
        <v>63</v>
      </c>
      <c r="B18" s="23" t="s">
        <v>64</v>
      </c>
      <c r="C18" s="24" t="str">
        <f>HYPERLINK("http://ebmh.bmj.com/","http://ebmh.bmj.com")</f>
        <v>http://ebmh.bmj.com</v>
      </c>
      <c r="D18" s="22" t="s">
        <v>65</v>
      </c>
      <c r="E18" s="22" t="s">
        <v>66</v>
      </c>
      <c r="F18" s="22" t="s">
        <v>29</v>
      </c>
      <c r="G18" s="22"/>
    </row>
    <row r="19" spans="1:7" x14ac:dyDescent="0.2">
      <c r="A19" s="22" t="s">
        <v>67</v>
      </c>
      <c r="B19" s="23" t="s">
        <v>68</v>
      </c>
      <c r="C19" s="24" t="str">
        <f>HYPERLINK("http://ebn.bmj.com/","http://ebn.bmj.com")</f>
        <v>http://ebn.bmj.com</v>
      </c>
      <c r="D19" s="22" t="s">
        <v>69</v>
      </c>
      <c r="E19" s="22" t="s">
        <v>70</v>
      </c>
      <c r="F19" s="22" t="s">
        <v>71</v>
      </c>
      <c r="G19" s="22"/>
    </row>
    <row r="20" spans="1:7" x14ac:dyDescent="0.2">
      <c r="A20" s="22" t="s">
        <v>72</v>
      </c>
      <c r="B20" s="23" t="s">
        <v>73</v>
      </c>
      <c r="C20" s="24" t="str">
        <f>HYPERLINK("http://fg.bmj.com/","http://fg.bmj.com")</f>
        <v>http://fg.bmj.com</v>
      </c>
      <c r="D20" s="22" t="s">
        <v>74</v>
      </c>
      <c r="E20" s="22" t="s">
        <v>75</v>
      </c>
      <c r="F20" s="22" t="s">
        <v>71</v>
      </c>
      <c r="G20" s="22"/>
    </row>
    <row r="21" spans="1:7" x14ac:dyDescent="0.2">
      <c r="A21" s="22" t="s">
        <v>76</v>
      </c>
      <c r="B21" s="23" t="s">
        <v>77</v>
      </c>
      <c r="C21" s="24" t="str">
        <f>HYPERLINK("http://gut.bmj.com/","http://gut.bmj.com")</f>
        <v>http://gut.bmj.com</v>
      </c>
      <c r="D21" s="22" t="s">
        <v>78</v>
      </c>
      <c r="E21" s="22" t="s">
        <v>75</v>
      </c>
      <c r="F21" s="22" t="s">
        <v>37</v>
      </c>
      <c r="G21" s="25">
        <v>17.943000000000001</v>
      </c>
    </row>
    <row r="22" spans="1:7" x14ac:dyDescent="0.2">
      <c r="A22" s="22" t="s">
        <v>79</v>
      </c>
      <c r="B22" s="23" t="s">
        <v>80</v>
      </c>
      <c r="C22" s="24" t="str">
        <f>HYPERLINK("http://heart.bmj.com/","http://heart.bmj.com")</f>
        <v>http://heart.bmj.com</v>
      </c>
      <c r="D22" s="22" t="s">
        <v>81</v>
      </c>
      <c r="E22" s="22" t="s">
        <v>82</v>
      </c>
      <c r="F22" s="22" t="s">
        <v>58</v>
      </c>
      <c r="G22" s="25">
        <v>5.0819999999999999</v>
      </c>
    </row>
    <row r="23" spans="1:7" x14ac:dyDescent="0.2">
      <c r="A23" s="22" t="s">
        <v>83</v>
      </c>
      <c r="B23" s="23" t="s">
        <v>84</v>
      </c>
      <c r="C23" s="24" t="str">
        <f>HYPERLINK("http://ip.bmj.com/","http://ip.bmj.com")</f>
        <v>http://ip.bmj.com</v>
      </c>
      <c r="D23" s="22" t="s">
        <v>85</v>
      </c>
      <c r="E23" s="22" t="s">
        <v>86</v>
      </c>
      <c r="F23" s="22" t="s">
        <v>29</v>
      </c>
      <c r="G23" s="25">
        <v>2.9870000000000001</v>
      </c>
    </row>
    <row r="24" spans="1:7" x14ac:dyDescent="0.2">
      <c r="A24" s="27" t="s">
        <v>137</v>
      </c>
      <c r="B24" s="28" t="s">
        <v>138</v>
      </c>
      <c r="C24" s="29" t="s">
        <v>139</v>
      </c>
      <c r="D24" s="30" t="s">
        <v>140</v>
      </c>
      <c r="E24" s="30" t="s">
        <v>141</v>
      </c>
      <c r="F24" s="30" t="s">
        <v>142</v>
      </c>
      <c r="G24" s="30"/>
    </row>
    <row r="25" spans="1:7" x14ac:dyDescent="0.2">
      <c r="A25" s="22" t="s">
        <v>87</v>
      </c>
      <c r="B25" s="23" t="s">
        <v>88</v>
      </c>
      <c r="C25" s="24" t="str">
        <f>HYPERLINK("http://jcp.bmj.com/","http://jcp.bmj.com")</f>
        <v>http://jcp.bmj.com</v>
      </c>
      <c r="D25" s="22" t="s">
        <v>89</v>
      </c>
      <c r="E25" s="22" t="s">
        <v>90</v>
      </c>
      <c r="F25" s="22" t="s">
        <v>37</v>
      </c>
      <c r="G25" s="25">
        <v>2.3460000000000001</v>
      </c>
    </row>
    <row r="26" spans="1:7" x14ac:dyDescent="0.2">
      <c r="A26" s="22" t="s">
        <v>91</v>
      </c>
      <c r="B26" s="23" t="s">
        <v>92</v>
      </c>
      <c r="C26" s="24" t="str">
        <f>HYPERLINK("http://jech.bmj.com/","http://jech.bmj.com")</f>
        <v>http://jech.bmj.com</v>
      </c>
      <c r="D26" s="22" t="s">
        <v>93</v>
      </c>
      <c r="E26" s="22" t="s">
        <v>49</v>
      </c>
      <c r="F26" s="22" t="s">
        <v>37</v>
      </c>
      <c r="G26" s="25">
        <v>3.8719999999999999</v>
      </c>
    </row>
    <row r="27" spans="1:7" x14ac:dyDescent="0.2">
      <c r="A27" s="27" t="s">
        <v>174</v>
      </c>
      <c r="B27" s="28" t="s">
        <v>175</v>
      </c>
      <c r="C27" s="29" t="s">
        <v>176</v>
      </c>
      <c r="D27" s="30" t="s">
        <v>177</v>
      </c>
      <c r="E27" s="30" t="s">
        <v>45</v>
      </c>
      <c r="F27" s="30" t="s">
        <v>178</v>
      </c>
      <c r="G27" s="31">
        <v>1.994</v>
      </c>
    </row>
    <row r="28" spans="1:7" x14ac:dyDescent="0.2">
      <c r="A28" s="27" t="s">
        <v>179</v>
      </c>
      <c r="B28" s="28" t="s">
        <v>180</v>
      </c>
      <c r="C28" s="29" t="s">
        <v>181</v>
      </c>
      <c r="D28" s="30" t="s">
        <v>182</v>
      </c>
      <c r="E28" s="30" t="s">
        <v>57</v>
      </c>
      <c r="F28" s="30" t="s">
        <v>29</v>
      </c>
      <c r="G28" s="30"/>
    </row>
    <row r="29" spans="1:7" x14ac:dyDescent="0.2">
      <c r="A29" s="22" t="s">
        <v>94</v>
      </c>
      <c r="B29" s="23" t="s">
        <v>95</v>
      </c>
      <c r="C29" s="24" t="str">
        <f>HYPERLINK("http://jme.bmj.com/","http://jme.bmj.com")</f>
        <v>http://jme.bmj.com</v>
      </c>
      <c r="D29" s="22" t="s">
        <v>96</v>
      </c>
      <c r="E29" s="22" t="s">
        <v>97</v>
      </c>
      <c r="F29" s="22" t="s">
        <v>37</v>
      </c>
      <c r="G29" s="25">
        <v>2.1949999999999998</v>
      </c>
    </row>
    <row r="30" spans="1:7" x14ac:dyDescent="0.2">
      <c r="A30" s="22" t="s">
        <v>98</v>
      </c>
      <c r="B30" s="23" t="s">
        <v>99</v>
      </c>
      <c r="C30" s="24" t="str">
        <f>HYPERLINK("http://jmg.bmj.com/","http://jmg.bmj.com")</f>
        <v>http://jmg.bmj.com</v>
      </c>
      <c r="D30" s="22" t="s">
        <v>100</v>
      </c>
      <c r="E30" s="22" t="s">
        <v>101</v>
      </c>
      <c r="F30" s="22" t="s">
        <v>37</v>
      </c>
      <c r="G30" s="25">
        <v>5.899</v>
      </c>
    </row>
    <row r="31" spans="1:7" x14ac:dyDescent="0.2">
      <c r="A31" s="22" t="s">
        <v>102</v>
      </c>
      <c r="B31" s="23" t="s">
        <v>103</v>
      </c>
      <c r="C31" s="24" t="str">
        <f>HYPERLINK("http://jnis.bmj.com/","http://jnis.bmj.com")</f>
        <v>http://jnis.bmj.com</v>
      </c>
      <c r="D31" s="22" t="s">
        <v>104</v>
      </c>
      <c r="E31" s="22" t="s">
        <v>105</v>
      </c>
      <c r="F31" s="22" t="s">
        <v>37</v>
      </c>
      <c r="G31" s="25">
        <v>3.9249999999999998</v>
      </c>
    </row>
    <row r="32" spans="1:7" x14ac:dyDescent="0.2">
      <c r="A32" s="22" t="s">
        <v>106</v>
      </c>
      <c r="B32" s="23" t="s">
        <v>107</v>
      </c>
      <c r="C32" s="24" t="str">
        <f>HYPERLINK("http://jnnp.bmj.com/","http://jnnp.bmj.com")</f>
        <v>http://jnnp.bmj.com</v>
      </c>
      <c r="D32" s="22" t="s">
        <v>108</v>
      </c>
      <c r="E32" s="22" t="s">
        <v>109</v>
      </c>
      <c r="F32" s="22" t="s">
        <v>37</v>
      </c>
      <c r="G32" s="25">
        <v>8.327</v>
      </c>
    </row>
    <row r="33" spans="1:7" x14ac:dyDescent="0.2">
      <c r="A33" s="30" t="s">
        <v>183</v>
      </c>
      <c r="B33" s="30" t="s">
        <v>184</v>
      </c>
      <c r="C33" s="29" t="s">
        <v>185</v>
      </c>
      <c r="D33" s="30" t="s">
        <v>186</v>
      </c>
      <c r="E33" s="30" t="s">
        <v>187</v>
      </c>
      <c r="F33" s="30" t="s">
        <v>188</v>
      </c>
      <c r="G33" s="31">
        <v>0.99399999999999999</v>
      </c>
    </row>
    <row r="34" spans="1:7" x14ac:dyDescent="0.2">
      <c r="A34" s="22" t="s">
        <v>110</v>
      </c>
      <c r="B34" s="23" t="s">
        <v>111</v>
      </c>
      <c r="C34" s="24" t="str">
        <f>HYPERLINK("http://mh.bmj.com/","http://mh.bmj.com")</f>
        <v>http://mh.bmj.com</v>
      </c>
      <c r="D34" s="22" t="s">
        <v>112</v>
      </c>
      <c r="E34" s="22" t="s">
        <v>110</v>
      </c>
      <c r="F34" s="22" t="s">
        <v>113</v>
      </c>
      <c r="G34" s="22"/>
    </row>
    <row r="35" spans="1:7" x14ac:dyDescent="0.2">
      <c r="A35" s="22" t="s">
        <v>114</v>
      </c>
      <c r="B35" s="23" t="s">
        <v>115</v>
      </c>
      <c r="C35" s="24" t="str">
        <f>HYPERLINK("http://oem.bmj.com/","http://oem.bmj.com")</f>
        <v>http://oem.bmj.com</v>
      </c>
      <c r="D35" s="22" t="s">
        <v>116</v>
      </c>
      <c r="E35" s="22" t="s">
        <v>117</v>
      </c>
      <c r="F35" s="22" t="s">
        <v>37</v>
      </c>
      <c r="G35" s="25">
        <v>3.556</v>
      </c>
    </row>
    <row r="36" spans="1:7" x14ac:dyDescent="0.2">
      <c r="A36" s="22" t="s">
        <v>118</v>
      </c>
      <c r="B36" s="23" t="s">
        <v>119</v>
      </c>
      <c r="C36" s="24" t="str">
        <f>HYPERLINK("http://pmj.bmj.com/","http://pmj.bmj.com")</f>
        <v>http://pmj.bmj.com</v>
      </c>
      <c r="D36" s="22" t="s">
        <v>120</v>
      </c>
      <c r="E36" s="22" t="s">
        <v>45</v>
      </c>
      <c r="F36" s="22" t="s">
        <v>37</v>
      </c>
      <c r="G36" s="25">
        <v>1.946</v>
      </c>
    </row>
    <row r="37" spans="1:7" x14ac:dyDescent="0.2">
      <c r="A37" s="22" t="s">
        <v>121</v>
      </c>
      <c r="B37" s="23" t="s">
        <v>122</v>
      </c>
      <c r="C37" s="24" t="str">
        <f>HYPERLINK("http://pn.bmj.com","http://pn.bmj.com")</f>
        <v>http://pn.bmj.com</v>
      </c>
      <c r="D37" s="22" t="s">
        <v>123</v>
      </c>
      <c r="E37" s="22" t="s">
        <v>109</v>
      </c>
      <c r="F37" s="22" t="s">
        <v>29</v>
      </c>
      <c r="G37" s="22"/>
    </row>
    <row r="38" spans="1:7" x14ac:dyDescent="0.2">
      <c r="A38" s="27" t="s">
        <v>143</v>
      </c>
      <c r="B38" s="30" t="s">
        <v>144</v>
      </c>
      <c r="C38" s="29" t="s">
        <v>145</v>
      </c>
      <c r="D38" s="30" t="s">
        <v>146</v>
      </c>
      <c r="E38" s="30" t="s">
        <v>147</v>
      </c>
      <c r="F38" s="30" t="s">
        <v>37</v>
      </c>
      <c r="G38" s="31">
        <v>5.1130000000000004</v>
      </c>
    </row>
    <row r="39" spans="1:7" x14ac:dyDescent="0.2">
      <c r="A39" s="22" t="s">
        <v>124</v>
      </c>
      <c r="B39" s="23" t="s">
        <v>125</v>
      </c>
      <c r="C39" s="24" t="str">
        <f>HYPERLINK("http://sti.bmj.com/","http://sti.bmj.com")</f>
        <v>http://sti.bmj.com</v>
      </c>
      <c r="D39" s="22" t="s">
        <v>126</v>
      </c>
      <c r="E39" s="22" t="s">
        <v>127</v>
      </c>
      <c r="F39" s="22" t="s">
        <v>37</v>
      </c>
      <c r="G39" s="25">
        <v>3.3650000000000002</v>
      </c>
    </row>
    <row r="40" spans="1:7" x14ac:dyDescent="0.2">
      <c r="A40" s="22" t="s">
        <v>128</v>
      </c>
      <c r="B40" s="23" t="s">
        <v>129</v>
      </c>
      <c r="C40" s="24" t="str">
        <f>HYPERLINK("http://thorax.bmj.com/","http://thorax.bmj.com")</f>
        <v>http://thorax.bmj.com</v>
      </c>
      <c r="D40" s="22" t="s">
        <v>130</v>
      </c>
      <c r="E40" s="22" t="s">
        <v>131</v>
      </c>
      <c r="F40" s="22" t="s">
        <v>37</v>
      </c>
      <c r="G40" s="25">
        <v>10.307</v>
      </c>
    </row>
    <row r="41" spans="1:7" x14ac:dyDescent="0.2">
      <c r="A41" s="22" t="s">
        <v>132</v>
      </c>
      <c r="B41" s="23" t="s">
        <v>133</v>
      </c>
      <c r="C41" s="24" t="str">
        <f>HYPERLINK("http://tobaccocontrol.bmj.com/","http://tobaccocontrol.bmj.com")</f>
        <v>http://tobaccocontrol.bmj.com</v>
      </c>
      <c r="D41" s="22" t="s">
        <v>134</v>
      </c>
      <c r="E41" s="22" t="s">
        <v>49</v>
      </c>
      <c r="F41" s="22" t="s">
        <v>135</v>
      </c>
      <c r="G41" s="25">
        <v>6.2210000000000001</v>
      </c>
    </row>
  </sheetData>
  <hyperlinks>
    <hyperlink ref="C5" r:id="rId1"/>
    <hyperlink ref="C8" r:id="rId2"/>
    <hyperlink ref="C10" r:id="rId3"/>
    <hyperlink ref="C12" r:id="rId4"/>
    <hyperlink ref="C24" r:id="rId5"/>
    <hyperlink ref="C27" r:id="rId6"/>
    <hyperlink ref="C28" r:id="rId7"/>
    <hyperlink ref="C33" r:id="rId8"/>
    <hyperlink ref="C38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BMJ Product List</vt:lpstr>
      <vt:lpstr>Standard Collection</vt:lpstr>
      <vt:lpstr>Standard A Collection</vt:lpstr>
      <vt:lpstr>Premier Collection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Belső-Stefán Eszter</dc:creator>
  <cp:lastModifiedBy>Belső-Stefán Eszter</cp:lastModifiedBy>
  <dcterms:created xsi:type="dcterms:W3CDTF">2021-02-08T08:50:32Z</dcterms:created>
  <dcterms:modified xsi:type="dcterms:W3CDTF">2021-02-08T08:50:33Z</dcterms:modified>
</cp:coreProperties>
</file>